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opper-fs\SCL Arquivos\TERMOS DE REFERÊNCIAS\SuAd\GGP\"/>
    </mc:Choice>
  </mc:AlternateContent>
  <bookViews>
    <workbookView xWindow="0" yWindow="0" windowWidth="28800" windowHeight="12435"/>
  </bookViews>
  <sheets>
    <sheet name="Planilha_Custos" sheetId="1" r:id="rId1"/>
    <sheet name="Detalhamento" sheetId="2" r:id="rId2"/>
  </sheets>
  <definedNames>
    <definedName name="_xlnm.Print_Area" localSheetId="0">Planilha_Custos!$A$1:$E$57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9" i="1" s="1"/>
  <c r="B43" i="2"/>
  <c r="B37" i="2"/>
  <c r="B31" i="2"/>
  <c r="B22" i="2"/>
  <c r="D12" i="1"/>
  <c r="D14" i="1" s="1"/>
  <c r="B23" i="1"/>
  <c r="D38" i="1"/>
  <c r="D39" i="1"/>
  <c r="D41" i="1"/>
  <c r="B50" i="1"/>
  <c r="B40" i="1" l="1"/>
  <c r="D26" i="1"/>
  <c r="D27" i="1"/>
  <c r="D6" i="1"/>
  <c r="D21" i="1"/>
  <c r="D22" i="1"/>
  <c r="D20" i="1"/>
  <c r="D28" i="1"/>
  <c r="D40" i="1"/>
  <c r="D42" i="1" s="1"/>
  <c r="D23" i="1" l="1"/>
  <c r="D29" i="1"/>
  <c r="D32" i="1" s="1"/>
  <c r="D33" i="1" s="1"/>
  <c r="B33" i="1"/>
  <c r="B35" i="1" s="1"/>
  <c r="D35" i="1" l="1"/>
  <c r="D46" i="1" l="1"/>
  <c r="D49" i="1" l="1"/>
  <c r="D50" i="1" s="1"/>
  <c r="D57" i="1" s="1"/>
</calcChain>
</file>

<file path=xl/sharedStrings.xml><?xml version="1.0" encoding="utf-8"?>
<sst xmlns="http://schemas.openxmlformats.org/spreadsheetml/2006/main" count="150" uniqueCount="94">
  <si>
    <t>&lt;NOME DA ENTIDADE&gt;</t>
  </si>
  <si>
    <t>I - SALÁRIO ESTIMADO</t>
  </si>
  <si>
    <t>-</t>
  </si>
  <si>
    <r>
      <t>CARGA HORÁRIA DIÁRIA</t>
    </r>
    <r>
      <rPr>
        <b/>
        <vertAlign val="superscript"/>
        <sz val="10"/>
        <rFont val="Arial"/>
        <family val="2"/>
      </rPr>
      <t>1</t>
    </r>
  </si>
  <si>
    <t>VALOR (R$)</t>
  </si>
  <si>
    <t>FUNDAMENTO</t>
  </si>
  <si>
    <t>ADOLESCENTE APRENDIZ</t>
  </si>
  <si>
    <t>IN MTE nº 97/2012, art. 11</t>
  </si>
  <si>
    <t>I.1 Determinação do salário</t>
  </si>
  <si>
    <t>QUANTIDADE</t>
  </si>
  <si>
    <t>MEMÓRIA DE CÁLCULO</t>
  </si>
  <si>
    <t>Salário base</t>
  </si>
  <si>
    <t>Salário mínimo</t>
  </si>
  <si>
    <t>Salário hora</t>
  </si>
  <si>
    <t>(Salário mínimo)/220</t>
  </si>
  <si>
    <t>II - COMPOSIÇÃO DA REMUNERAÇÃO</t>
  </si>
  <si>
    <r>
      <t>Salário mensal</t>
    </r>
    <r>
      <rPr>
        <vertAlign val="superscript"/>
        <sz val="10"/>
        <rFont val="Arial"/>
        <family val="2"/>
      </rPr>
      <t>1</t>
    </r>
  </si>
  <si>
    <t>((Salário hora)*(horas trabalhadas semanais)*(semanas do mês)*7)/6</t>
  </si>
  <si>
    <t>Decreto Federal 9.579/2018, art. 59, caput.</t>
  </si>
  <si>
    <r>
      <t>Adicional</t>
    </r>
    <r>
      <rPr>
        <vertAlign val="superscript"/>
        <sz val="10"/>
        <rFont val="Arial"/>
        <family val="2"/>
      </rPr>
      <t>2</t>
    </r>
  </si>
  <si>
    <t>concedido pelo licitante mediante a devida fundamentação justificada</t>
  </si>
  <si>
    <t>Decreto Federal 9.579/2018, art. 59, parágrafo único. A ser detalhado, na aba DETALHAMENTO.</t>
  </si>
  <si>
    <t>TOTAL II</t>
  </si>
  <si>
    <t>(soma)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</si>
  <si>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O valor do salário mensal mínimo não pode ser alterado.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</si>
  <si>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Pelo que expressa o Decreto Federal 9.579/2018, art. 59, parágrafo único, caso a entidade ofereça ao aprendiz remuneração acima da equivalente ao salário mensal mínimo expresso na planilha, consignará no campo específico o correspondente valor excedente a esse mínimo, que deverá ser detalhadado em documento que apresentará junto à planilha.</t>
    </r>
  </si>
  <si>
    <t>III - ENCARGOS SOCIAIS INCIDENTES SOBRE A REMUNERAÇÃO</t>
  </si>
  <si>
    <r>
      <t>PERCENTUAL (%)</t>
    </r>
    <r>
      <rPr>
        <b/>
        <vertAlign val="superscript"/>
        <sz val="10"/>
        <rFont val="Arial"/>
        <family val="2"/>
      </rPr>
      <t>1</t>
    </r>
  </si>
  <si>
    <t>GRUPO A</t>
  </si>
  <si>
    <t>FGTS</t>
  </si>
  <si>
    <t>percentual * TOTAL II</t>
  </si>
  <si>
    <t>Decreto Federal 9.579/2018, art. 67, parágrafo único.</t>
  </si>
  <si>
    <t>INSS</t>
  </si>
  <si>
    <t>A ser detalhado, na aba DETALHAMENTO</t>
  </si>
  <si>
    <r>
      <t>Outros encargos sociais</t>
    </r>
    <r>
      <rPr>
        <vertAlign val="superscript"/>
        <sz val="10"/>
        <rFont val="Arial"/>
        <family val="2"/>
      </rPr>
      <t>1</t>
    </r>
  </si>
  <si>
    <t>TOTAL III.A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</si>
  <si>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Este item abrange encargos sociais não discriminados nesta planilha e necessários à execução do objeto que deverão ser detalhadados na aba DETALHAMENTO.</t>
    </r>
  </si>
  <si>
    <t>GRUPO B</t>
  </si>
  <si>
    <t>B01. 13º salário</t>
  </si>
  <si>
    <t>CF, art. 7º, inciso VIII.</t>
  </si>
  <si>
    <t>CF, art. 7º, inciso XVII.</t>
  </si>
  <si>
    <t>TOTAL III.B</t>
  </si>
  <si>
    <t>GRUPO C</t>
  </si>
  <si>
    <t>Percentual TOTAL III.A * Percentual TOTAL III.B * TOTAL II</t>
  </si>
  <si>
    <t>TOTAL III.C</t>
  </si>
  <si>
    <t>TOTAL III</t>
  </si>
  <si>
    <t>TOTAL III.A + TOTAL III.B + TOTAL III.C</t>
  </si>
  <si>
    <t>IV - INSUMOS E OUTRAS DESPESAS</t>
  </si>
  <si>
    <r>
      <t>Uniforme</t>
    </r>
    <r>
      <rPr>
        <vertAlign val="superscript"/>
        <sz val="10"/>
        <rFont val="Arial"/>
        <family val="2"/>
      </rPr>
      <t>1</t>
    </r>
  </si>
  <si>
    <t>Na aba DETALHAMENTO</t>
  </si>
  <si>
    <t>Vale transporte</t>
  </si>
  <si>
    <t>Decreto Federal 9.579/2018, art. 70.</t>
  </si>
  <si>
    <t>Desconto legal sobre transporte</t>
  </si>
  <si>
    <t>máximo de 6% do salário-base</t>
  </si>
  <si>
    <t>Lei 7.418/85, art. 4º, parágrafo único.</t>
  </si>
  <si>
    <r>
      <t>Outros insumos e despesas</t>
    </r>
    <r>
      <rPr>
        <vertAlign val="superscript"/>
        <sz val="10"/>
        <rFont val="Arial"/>
        <family val="2"/>
      </rPr>
      <t>2</t>
    </r>
  </si>
  <si>
    <t xml:space="preserve">TOTAL IV </t>
  </si>
  <si>
    <t>¹ Informar o correspondente ao valor mensal. O uniforme consistirá minimamente em 02 (duas) camisetas e serão reposto a cada 180 dias contados da primeira entrega, esta antes do início das atividades.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</si>
  <si>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Este item abrange insumos e despesas eventualmente não discriminados nesta planilha e necessários à execução do objeto, a critério da entidade. Deverão ser detalhadados na aba DETALHAMENTO.</t>
    </r>
  </si>
  <si>
    <t>TOTAL 1: TOTAL DA REMUNERAÇÃO + ENCARGOS SOCIAIS + INSUMOS</t>
  </si>
  <si>
    <t>TOTAL II  + TOTAL III + TOTAL IV</t>
  </si>
  <si>
    <t>V - TAXA DE ADMINISTRAÇÃO</t>
  </si>
  <si>
    <t>PERCENTUAL (%)</t>
  </si>
  <si>
    <r>
      <t>Taxa de administração</t>
    </r>
    <r>
      <rPr>
        <vertAlign val="superscript"/>
        <sz val="10"/>
        <rFont val="Arial"/>
        <family val="2"/>
      </rPr>
      <t>1</t>
    </r>
  </si>
  <si>
    <t>Taxa de administração * (TOTAL II + TOTAL III + TOTAL IV)</t>
  </si>
  <si>
    <t>TOTAL V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</si>
  <si>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Especificar cada item que compuser a taxa de administração, com expressão dos respectivos valores percentuais e/ou absolutos para a composição do total.</t>
    </r>
  </si>
  <si>
    <t>VI - DURAÇÃO DO PROGRAMA DE APRENDIZAGEM</t>
  </si>
  <si>
    <t>Nº DE MESES</t>
  </si>
  <si>
    <t>Duração do programa de aprendizagem oferecido, em meses.</t>
  </si>
  <si>
    <t>CUSTO POR APRENDIZ</t>
  </si>
  <si>
    <t>MENSAL</t>
  </si>
  <si>
    <t>(TOTAL 1 + TOTAL V)</t>
  </si>
  <si>
    <t>ADICIONAL DE REMUNERAÇÃO</t>
  </si>
  <si>
    <t>Percentual (%)</t>
  </si>
  <si>
    <t>Justificativa</t>
  </si>
  <si>
    <t>OUTROS ENCARGOS SOCIAIS</t>
  </si>
  <si>
    <t>TOTAL DE OUTROS ENCARGOS SOCIAIS</t>
  </si>
  <si>
    <t>OUTROS INSUMOS E DESPESAS</t>
  </si>
  <si>
    <t>VALOR</t>
  </si>
  <si>
    <t>TOTAL DE OUTROS INSUMOS E DESPESAS</t>
  </si>
  <si>
    <t>DETALHAMENTO DA TAXA DE ADMINISTRAÇÃO</t>
  </si>
  <si>
    <t xml:space="preserve"> TAXA DE ADMINISTRAÇÃO</t>
  </si>
  <si>
    <t>DETALHAMENTO DO UNIFORME</t>
  </si>
  <si>
    <t>TOTAL - UNIFORME</t>
  </si>
  <si>
    <t>B02. Férias</t>
  </si>
  <si>
    <t xml:space="preserve">B02. 1/3 Férias </t>
  </si>
  <si>
    <t>Incidência dos encargos sobre o GRUPO B</t>
  </si>
  <si>
    <t>Lei 13.152/2015, art. 2º, parágrafo único. Decreto Federal nº 12.797/2025, art. 1º, caput.</t>
  </si>
  <si>
    <t>Lei 13.152/2015, art. 2º, parágrafo único. Decreto Federal nº 12.797/2025, art. 1º, parágrafo único</t>
  </si>
  <si>
    <t>Requisito do TR</t>
  </si>
  <si>
    <t>Base Cálculo:</t>
  </si>
  <si>
    <t>ANEXO VII - PLANILHA DE COMPOSIÇÃO DE CUSTOS E FORMAÇÃO DE PREÇOS</t>
  </si>
  <si>
    <t>ANEXO II - DETALHAMENTO DE ADICIONAL DE REMUNERAÇÃO, ENCARGOS SOCIAIS, OUTROS INSUMOS E DESPESAS E TAXA DE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</si>
</sst>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\ * #,##0.00_);_(&quot;R$&quot;\ * \(#,##0.00\);_(&quot;R$&quot;\ * &quot;-&quot;??_);_(@_)"/>
    <numFmt numFmtId="166" formatCode="0.0000%"/>
    <numFmt numFmtId="167" formatCode="_(* #,##0.00_);_(* \(#,##0.00\);_(* &quot;-&quot;???_);_(@_)"/>
    <numFmt numFmtId="168" formatCode="#,##0.000_);[Red]\(#,##0.000\)"/>
    <numFmt numFmtId="169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 Black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rgb="FFB886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FFA6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C489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rgb="FFC0C0C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rgb="FFC0C0C0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C0C0C0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rgb="FFC0C0C0"/>
      </left>
      <right/>
      <top/>
      <bottom style="double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/>
      <diagonal/>
    </border>
    <border>
      <left style="double">
        <color rgb="FFC0C0C0"/>
      </left>
      <right style="double">
        <color rgb="FFC0C0C0"/>
      </right>
      <top/>
      <bottom style="double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indexed="64"/>
      </top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 style="double">
        <color rgb="FFC0C0C0"/>
      </left>
      <right/>
      <top style="double">
        <color indexed="64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 style="double">
        <color rgb="FFC0C0C0"/>
      </left>
      <right/>
      <top/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indexed="64"/>
      </bottom>
      <diagonal/>
    </border>
    <border>
      <left style="double">
        <color rgb="FFC0C0C0"/>
      </left>
      <right/>
      <top style="double">
        <color rgb="FFC0C0C0"/>
      </top>
      <bottom style="double">
        <color indexed="64"/>
      </bottom>
      <diagonal/>
    </border>
    <border>
      <left style="double">
        <color rgb="FFC0C0C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indexed="64"/>
      </top>
      <bottom/>
      <diagonal/>
    </border>
    <border>
      <left style="double">
        <color rgb="FFC0C0C0"/>
      </left>
      <right style="double">
        <color indexed="64"/>
      </right>
      <top style="double">
        <color rgb="FFC0C0C0"/>
      </top>
      <bottom style="double">
        <color rgb="FFC0C0C0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 applyProtection="1"/>
    <xf numFmtId="0" fontId="3" fillId="0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3" fontId="4" fillId="0" borderId="9" xfId="1" applyFont="1" applyFill="1" applyBorder="1" applyAlignment="1" applyProtection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2" xfId="0" quotePrefix="1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164" fontId="4" fillId="0" borderId="13" xfId="2" applyNumberFormat="1" applyFont="1" applyFill="1" applyBorder="1" applyAlignment="1" applyProtection="1">
      <alignment vertical="center" wrapText="1"/>
    </xf>
    <xf numFmtId="0" fontId="9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16" xfId="0" quotePrefix="1" applyFont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17" xfId="2" applyNumberFormat="1" applyFont="1" applyFill="1" applyBorder="1" applyAlignment="1" applyProtection="1">
      <alignment vertical="center" wrapText="1"/>
    </xf>
    <xf numFmtId="0" fontId="0" fillId="0" borderId="0" xfId="0" applyFont="1" applyBorder="1" applyAlignment="1" applyProtection="1"/>
    <xf numFmtId="0" fontId="8" fillId="0" borderId="0" xfId="0" applyFont="1" applyBorder="1" applyAlignment="1">
      <alignment horizontal="justify" vertical="center" wrapText="1"/>
    </xf>
    <xf numFmtId="0" fontId="4" fillId="0" borderId="12" xfId="0" quotePrefix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8" xfId="0" quotePrefix="1" applyFont="1" applyBorder="1" applyAlignment="1" applyProtection="1">
      <alignment horizontal="center" vertical="center" wrapText="1"/>
    </xf>
    <xf numFmtId="164" fontId="4" fillId="4" borderId="18" xfId="1" applyNumberFormat="1" applyFont="1" applyFill="1" applyBorder="1" applyAlignment="1" applyProtection="1">
      <alignment vertical="center"/>
      <protection locked="0"/>
    </xf>
    <xf numFmtId="0" fontId="9" fillId="5" borderId="14" xfId="0" applyFont="1" applyFill="1" applyBorder="1" applyAlignment="1">
      <alignment horizontal="justify" vertical="center" wrapText="1"/>
    </xf>
    <xf numFmtId="43" fontId="5" fillId="2" borderId="5" xfId="1" applyFont="1" applyFill="1" applyBorder="1" applyAlignment="1" applyProtection="1">
      <alignment horizontal="center" vertical="center"/>
    </xf>
    <xf numFmtId="164" fontId="5" fillId="2" borderId="5" xfId="0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9" xfId="0" applyFont="1" applyBorder="1" applyAlignment="1" applyProtection="1">
      <alignment vertical="center"/>
    </xf>
    <xf numFmtId="10" fontId="4" fillId="0" borderId="0" xfId="3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2" borderId="19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20" xfId="0" applyFont="1" applyFill="1" applyBorder="1" applyProtection="1"/>
    <xf numFmtId="0" fontId="4" fillId="0" borderId="21" xfId="0" applyFont="1" applyBorder="1" applyAlignment="1" applyProtection="1">
      <alignment vertical="center" wrapText="1"/>
    </xf>
    <xf numFmtId="166" fontId="4" fillId="0" borderId="22" xfId="1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164" fontId="4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justify" vertical="center" wrapText="1"/>
    </xf>
    <xf numFmtId="166" fontId="4" fillId="6" borderId="22" xfId="1" applyNumberFormat="1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>
      <alignment horizontal="justify" vertical="center" wrapText="1"/>
    </xf>
    <xf numFmtId="0" fontId="4" fillId="7" borderId="25" xfId="0" applyFont="1" applyFill="1" applyBorder="1" applyAlignment="1" applyProtection="1">
      <alignment vertical="center" wrapText="1"/>
    </xf>
    <xf numFmtId="166" fontId="4" fillId="8" borderId="26" xfId="1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</xf>
    <xf numFmtId="164" fontId="4" fillId="0" borderId="27" xfId="1" applyNumberFormat="1" applyFont="1" applyFill="1" applyBorder="1" applyAlignment="1" applyProtection="1">
      <alignment horizontal="center" vertical="center" wrapText="1"/>
    </xf>
    <xf numFmtId="0" fontId="8" fillId="8" borderId="24" xfId="0" applyFont="1" applyFill="1" applyBorder="1" applyAlignment="1">
      <alignment horizontal="justify" vertical="center" wrapText="1"/>
    </xf>
    <xf numFmtId="166" fontId="5" fillId="2" borderId="5" xfId="3" applyNumberFormat="1" applyFont="1" applyFill="1" applyBorder="1" applyAlignment="1" applyProtection="1">
      <alignment horizontal="center" vertical="center"/>
    </xf>
    <xf numFmtId="164" fontId="5" fillId="2" borderId="28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166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Protection="1"/>
    <xf numFmtId="166" fontId="4" fillId="0" borderId="12" xfId="1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>
      <alignment horizontal="justify" vertical="center" wrapText="1"/>
    </xf>
    <xf numFmtId="0" fontId="4" fillId="0" borderId="25" xfId="0" applyFont="1" applyBorder="1" applyAlignment="1" applyProtection="1">
      <alignment vertical="center" wrapText="1"/>
    </xf>
    <xf numFmtId="166" fontId="4" fillId="0" borderId="26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 wrapText="1"/>
    </xf>
    <xf numFmtId="0" fontId="8" fillId="0" borderId="24" xfId="0" applyFont="1" applyBorder="1" applyAlignment="1">
      <alignment horizontal="justify" vertical="center" wrapText="1"/>
    </xf>
    <xf numFmtId="43" fontId="4" fillId="0" borderId="0" xfId="1" applyFont="1" applyBorder="1" applyAlignment="1" applyProtection="1">
      <alignment horizontal="right" vertical="center"/>
    </xf>
    <xf numFmtId="0" fontId="4" fillId="0" borderId="9" xfId="0" applyFont="1" applyBorder="1" applyProtection="1"/>
    <xf numFmtId="16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43" fontId="4" fillId="0" borderId="18" xfId="1" applyFont="1" applyBorder="1" applyAlignment="1" applyProtection="1">
      <alignment horizontal="center" vertical="center"/>
    </xf>
    <xf numFmtId="0" fontId="4" fillId="0" borderId="10" xfId="0" applyFont="1" applyBorder="1" applyProtection="1"/>
    <xf numFmtId="167" fontId="4" fillId="9" borderId="12" xfId="0" applyNumberFormat="1" applyFont="1" applyFill="1" applyBorder="1" applyAlignment="1" applyProtection="1">
      <alignment vertical="center"/>
      <protection locked="0"/>
    </xf>
    <xf numFmtId="164" fontId="4" fillId="0" borderId="12" xfId="1" applyNumberFormat="1" applyFont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vertical="center"/>
    </xf>
    <xf numFmtId="164" fontId="4" fillId="0" borderId="23" xfId="1" applyNumberFormat="1" applyFont="1" applyBorder="1" applyAlignment="1" applyProtection="1">
      <alignment horizontal="center" vertical="center"/>
    </xf>
    <xf numFmtId="0" fontId="9" fillId="0" borderId="29" xfId="0" applyFont="1" applyFill="1" applyBorder="1" applyAlignment="1">
      <alignment horizontal="justify" vertical="center" wrapText="1"/>
    </xf>
    <xf numFmtId="164" fontId="4" fillId="0" borderId="22" xfId="1" applyNumberFormat="1" applyFont="1" applyBorder="1" applyAlignment="1" applyProtection="1">
      <alignment horizontal="center" vertical="center"/>
    </xf>
    <xf numFmtId="165" fontId="4" fillId="10" borderId="26" xfId="0" applyNumberFormat="1" applyFont="1" applyFill="1" applyBorder="1" applyAlignment="1" applyProtection="1">
      <alignment vertical="center"/>
      <protection locked="0"/>
    </xf>
    <xf numFmtId="0" fontId="4" fillId="0" borderId="26" xfId="0" quotePrefix="1" applyFont="1" applyBorder="1" applyAlignment="1" applyProtection="1">
      <alignment horizontal="center" vertical="center"/>
    </xf>
    <xf numFmtId="164" fontId="4" fillId="0" borderId="26" xfId="1" applyNumberFormat="1" applyFont="1" applyFill="1" applyBorder="1" applyAlignment="1" applyProtection="1">
      <alignment horizontal="center" vertical="center"/>
    </xf>
    <xf numFmtId="0" fontId="8" fillId="10" borderId="24" xfId="0" applyFont="1" applyFill="1" applyBorder="1" applyAlignment="1">
      <alignment horizontal="justify" vertical="center" wrapText="1"/>
    </xf>
    <xf numFmtId="168" fontId="5" fillId="2" borderId="5" xfId="3" applyNumberFormat="1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43" fontId="5" fillId="2" borderId="28" xfId="1" applyFont="1" applyFill="1" applyBorder="1" applyAlignment="1" applyProtection="1">
      <alignment horizontal="right" vertical="center"/>
    </xf>
    <xf numFmtId="0" fontId="5" fillId="2" borderId="30" xfId="0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vertical="center"/>
    </xf>
    <xf numFmtId="166" fontId="4" fillId="11" borderId="22" xfId="3" applyNumberFormat="1" applyFont="1" applyFill="1" applyBorder="1" applyAlignment="1" applyProtection="1">
      <alignment horizontal="center" vertical="center"/>
      <protection locked="0"/>
    </xf>
    <xf numFmtId="0" fontId="4" fillId="0" borderId="22" xfId="0" quotePrefix="1" applyFont="1" applyBorder="1" applyAlignment="1" applyProtection="1">
      <alignment horizontal="center" vertical="center" wrapText="1"/>
    </xf>
    <xf numFmtId="164" fontId="4" fillId="0" borderId="23" xfId="0" applyNumberFormat="1" applyFont="1" applyBorder="1" applyAlignment="1" applyProtection="1">
      <alignment vertical="center"/>
    </xf>
    <xf numFmtId="0" fontId="8" fillId="11" borderId="24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 applyProtection="1">
      <alignment vertical="center"/>
    </xf>
    <xf numFmtId="166" fontId="5" fillId="2" borderId="16" xfId="3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43" fontId="5" fillId="2" borderId="17" xfId="1" applyFont="1" applyFill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34" xfId="0" applyFont="1" applyBorder="1" applyProtection="1"/>
    <xf numFmtId="0" fontId="4" fillId="12" borderId="3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vertical="center"/>
    </xf>
    <xf numFmtId="168" fontId="5" fillId="2" borderId="37" xfId="3" applyNumberFormat="1" applyFont="1" applyFill="1" applyBorder="1" applyAlignment="1" applyProtection="1">
      <alignment horizontal="center" vertical="center"/>
    </xf>
    <xf numFmtId="168" fontId="5" fillId="2" borderId="38" xfId="3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vertical="center" wrapText="1"/>
    </xf>
    <xf numFmtId="168" fontId="5" fillId="0" borderId="5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43" fontId="5" fillId="0" borderId="6" xfId="1" applyFont="1" applyFill="1" applyBorder="1" applyAlignment="1" applyProtection="1">
      <alignment horizontal="right" vertical="center"/>
    </xf>
    <xf numFmtId="0" fontId="0" fillId="0" borderId="43" xfId="0" applyBorder="1"/>
    <xf numFmtId="0" fontId="0" fillId="0" borderId="46" xfId="0" applyBorder="1"/>
    <xf numFmtId="0" fontId="0" fillId="0" borderId="40" xfId="0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13" borderId="52" xfId="0" applyFont="1" applyFill="1" applyBorder="1" applyAlignment="1">
      <alignment horizontal="center" vertical="center"/>
    </xf>
    <xf numFmtId="0" fontId="11" fillId="13" borderId="53" xfId="0" applyFont="1" applyFill="1" applyBorder="1" applyAlignment="1">
      <alignment horizontal="center" vertical="center"/>
    </xf>
    <xf numFmtId="0" fontId="9" fillId="14" borderId="54" xfId="0" applyFont="1" applyFill="1" applyBorder="1" applyAlignment="1">
      <alignment horizontal="left" vertical="center" wrapText="1"/>
    </xf>
    <xf numFmtId="166" fontId="11" fillId="14" borderId="55" xfId="0" applyNumberFormat="1" applyFont="1" applyFill="1" applyBorder="1" applyAlignment="1">
      <alignment horizontal="center" vertical="center"/>
    </xf>
    <xf numFmtId="0" fontId="9" fillId="13" borderId="49" xfId="0" applyFont="1" applyFill="1" applyBorder="1" applyAlignment="1">
      <alignment vertical="center"/>
    </xf>
    <xf numFmtId="0" fontId="9" fillId="13" borderId="56" xfId="0" applyFont="1" applyFill="1" applyBorder="1" applyAlignment="1">
      <alignment vertical="center"/>
    </xf>
    <xf numFmtId="166" fontId="9" fillId="13" borderId="57" xfId="0" applyNumberFormat="1" applyFont="1" applyFill="1" applyBorder="1" applyAlignment="1">
      <alignment horizontal="center" vertical="center"/>
    </xf>
    <xf numFmtId="0" fontId="9" fillId="13" borderId="58" xfId="0" applyFont="1" applyFill="1" applyBorder="1" applyAlignment="1">
      <alignment vertical="center"/>
    </xf>
    <xf numFmtId="0" fontId="11" fillId="0" borderId="59" xfId="0" applyFont="1" applyBorder="1" applyAlignment="1">
      <alignment horizontal="center" vertical="center"/>
    </xf>
    <xf numFmtId="0" fontId="11" fillId="13" borderId="57" xfId="0" applyFont="1" applyFill="1" applyBorder="1" applyAlignment="1">
      <alignment horizontal="center" vertical="center"/>
    </xf>
    <xf numFmtId="0" fontId="9" fillId="13" borderId="59" xfId="0" applyFont="1" applyFill="1" applyBorder="1" applyAlignment="1">
      <alignment vertical="center"/>
    </xf>
    <xf numFmtId="0" fontId="9" fillId="13" borderId="60" xfId="0" applyFont="1" applyFill="1" applyBorder="1" applyAlignment="1">
      <alignment vertical="center"/>
    </xf>
    <xf numFmtId="166" fontId="9" fillId="0" borderId="57" xfId="0" applyNumberFormat="1" applyFont="1" applyBorder="1" applyAlignment="1">
      <alignment horizontal="center" vertical="center"/>
    </xf>
    <xf numFmtId="0" fontId="9" fillId="13" borderId="61" xfId="0" applyFont="1" applyFill="1" applyBorder="1" applyAlignment="1">
      <alignment vertical="center"/>
    </xf>
    <xf numFmtId="166" fontId="9" fillId="0" borderId="61" xfId="0" applyNumberFormat="1" applyFont="1" applyBorder="1" applyAlignment="1">
      <alignment horizontal="center" vertical="center"/>
    </xf>
    <xf numFmtId="0" fontId="9" fillId="13" borderId="62" xfId="0" applyFont="1" applyFill="1" applyBorder="1" applyAlignment="1">
      <alignment vertical="center"/>
    </xf>
    <xf numFmtId="0" fontId="11" fillId="14" borderId="54" xfId="0" applyFont="1" applyFill="1" applyBorder="1" applyAlignment="1">
      <alignment horizontal="center" vertical="center" wrapText="1"/>
    </xf>
    <xf numFmtId="166" fontId="11" fillId="14" borderId="0" xfId="0" applyNumberFormat="1" applyFont="1" applyFill="1" applyBorder="1" applyAlignment="1">
      <alignment horizontal="center" vertical="center"/>
    </xf>
    <xf numFmtId="0" fontId="9" fillId="0" borderId="52" xfId="0" applyFont="1" applyBorder="1" applyAlignment="1">
      <alignment vertical="center" wrapText="1"/>
    </xf>
    <xf numFmtId="0" fontId="9" fillId="0" borderId="6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9" fillId="0" borderId="59" xfId="0" applyFont="1" applyBorder="1" applyAlignment="1">
      <alignment vertical="center" wrapText="1"/>
    </xf>
    <xf numFmtId="169" fontId="9" fillId="0" borderId="57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9" fillId="0" borderId="54" xfId="0" applyFont="1" applyBorder="1" applyAlignment="1">
      <alignment vertical="center" wrapText="1"/>
    </xf>
    <xf numFmtId="169" fontId="9" fillId="0" borderId="61" xfId="0" applyNumberFormat="1" applyFont="1" applyBorder="1" applyAlignment="1">
      <alignment horizontal="center" vertical="center"/>
    </xf>
    <xf numFmtId="0" fontId="11" fillId="14" borderId="64" xfId="0" applyFont="1" applyFill="1" applyBorder="1" applyAlignment="1">
      <alignment horizontal="center" vertical="center"/>
    </xf>
    <xf numFmtId="169" fontId="11" fillId="14" borderId="0" xfId="0" applyNumberFormat="1" applyFont="1" applyFill="1" applyBorder="1" applyAlignment="1">
      <alignment horizontal="center" vertical="center"/>
    </xf>
    <xf numFmtId="0" fontId="11" fillId="0" borderId="52" xfId="0" applyFont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166" fontId="11" fillId="14" borderId="64" xfId="0" applyNumberFormat="1" applyFont="1" applyFill="1" applyBorder="1" applyAlignment="1">
      <alignment horizontal="center" vertical="center"/>
    </xf>
    <xf numFmtId="0" fontId="11" fillId="0" borderId="64" xfId="0" applyFont="1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 wrapText="1"/>
    </xf>
    <xf numFmtId="169" fontId="9" fillId="0" borderId="53" xfId="0" applyNumberFormat="1" applyFont="1" applyBorder="1" applyAlignment="1">
      <alignment horizontal="center" vertical="center"/>
    </xf>
    <xf numFmtId="169" fontId="9" fillId="0" borderId="65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 wrapText="1"/>
    </xf>
    <xf numFmtId="169" fontId="9" fillId="0" borderId="0" xfId="0" applyNumberFormat="1" applyFont="1" applyBorder="1" applyAlignment="1">
      <alignment horizontal="center" vertical="center"/>
    </xf>
    <xf numFmtId="0" fontId="11" fillId="14" borderId="54" xfId="0" applyFont="1" applyFill="1" applyBorder="1" applyAlignment="1">
      <alignment horizontal="center" vertical="center"/>
    </xf>
    <xf numFmtId="169" fontId="11" fillId="14" borderId="63" xfId="0" applyNumberFormat="1" applyFont="1" applyFill="1" applyBorder="1" applyAlignment="1">
      <alignment horizontal="center" vertical="center"/>
    </xf>
    <xf numFmtId="0" fontId="0" fillId="0" borderId="66" xfId="0" applyBorder="1"/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vertical="center" wrapText="1"/>
    </xf>
    <xf numFmtId="0" fontId="11" fillId="13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9" fillId="13" borderId="47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42" xfId="0" applyBorder="1" applyAlignment="1">
      <alignment vertical="center"/>
    </xf>
    <xf numFmtId="0" fontId="11" fillId="13" borderId="40" xfId="0" applyFont="1" applyFill="1" applyBorder="1" applyAlignment="1">
      <alignment horizontal="right" vertical="center"/>
    </xf>
    <xf numFmtId="0" fontId="0" fillId="0" borderId="41" xfId="0" applyBorder="1" applyAlignment="1">
      <alignment horizontal="right"/>
    </xf>
    <xf numFmtId="0" fontId="0" fillId="0" borderId="42" xfId="0" applyBorder="1" applyAlignment="1">
      <alignment horizontal="righ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Normal="100" workbookViewId="0">
      <selection activeCell="A4" sqref="A4"/>
    </sheetView>
  </sheetViews>
  <sheetFormatPr defaultRowHeight="15" x14ac:dyDescent="0.25"/>
  <cols>
    <col min="1" max="1" width="54" customWidth="1"/>
    <col min="2" max="2" width="18.140625" bestFit="1" customWidth="1"/>
    <col min="3" max="3" width="52.85546875" customWidth="1"/>
    <col min="4" max="4" width="19.42578125" customWidth="1"/>
    <col min="5" max="5" width="32.28515625" customWidth="1"/>
  </cols>
  <sheetData>
    <row r="1" spans="1:5" ht="82.5" customHeight="1" thickBot="1" x14ac:dyDescent="0.3">
      <c r="A1" s="166" t="s">
        <v>0</v>
      </c>
      <c r="B1" s="167"/>
      <c r="C1" s="167"/>
      <c r="D1" s="167"/>
      <c r="E1" s="168"/>
    </row>
    <row r="2" spans="1:5" ht="15.75" thickBot="1" x14ac:dyDescent="0.3">
      <c r="A2" s="1"/>
      <c r="B2" s="1"/>
      <c r="C2" s="1"/>
      <c r="D2" s="1"/>
      <c r="E2" s="1"/>
    </row>
    <row r="3" spans="1:5" ht="20.25" thickBot="1" x14ac:dyDescent="0.3">
      <c r="A3" s="169" t="s">
        <v>92</v>
      </c>
      <c r="B3" s="170"/>
      <c r="C3" s="170"/>
      <c r="D3" s="170"/>
      <c r="E3" s="171"/>
    </row>
    <row r="4" spans="1:5" ht="20.25" thickBot="1" x14ac:dyDescent="0.3">
      <c r="A4" s="2"/>
      <c r="B4" s="2"/>
      <c r="C4" s="2"/>
      <c r="D4" s="2"/>
      <c r="E4" s="1"/>
    </row>
    <row r="5" spans="1:5" ht="15.75" thickBot="1" x14ac:dyDescent="0.3">
      <c r="A5" s="3" t="s">
        <v>1</v>
      </c>
      <c r="B5" s="4" t="s">
        <v>2</v>
      </c>
      <c r="C5" s="4" t="s">
        <v>3</v>
      </c>
      <c r="D5" s="4" t="s">
        <v>4</v>
      </c>
      <c r="E5" s="5" t="s">
        <v>5</v>
      </c>
    </row>
    <row r="6" spans="1:5" ht="15.75" thickBot="1" x14ac:dyDescent="0.3">
      <c r="A6" s="6" t="s">
        <v>6</v>
      </c>
      <c r="B6" s="7" t="s">
        <v>2</v>
      </c>
      <c r="C6" s="8">
        <v>4</v>
      </c>
      <c r="D6" s="9">
        <f>D14</f>
        <v>0</v>
      </c>
      <c r="E6" s="10" t="s">
        <v>7</v>
      </c>
    </row>
    <row r="7" spans="1:5" ht="15.75" thickBot="1" x14ac:dyDescent="0.3">
      <c r="A7" s="11" t="s">
        <v>8</v>
      </c>
      <c r="B7" s="4" t="s">
        <v>9</v>
      </c>
      <c r="C7" s="4" t="s">
        <v>10</v>
      </c>
      <c r="D7" s="4" t="s">
        <v>4</v>
      </c>
      <c r="E7" s="5" t="s">
        <v>5</v>
      </c>
    </row>
    <row r="8" spans="1:5" ht="39" thickBot="1" x14ac:dyDescent="0.3">
      <c r="A8" s="12" t="s">
        <v>11</v>
      </c>
      <c r="B8" s="13" t="s">
        <v>2</v>
      </c>
      <c r="C8" s="14" t="s">
        <v>12</v>
      </c>
      <c r="D8" s="15">
        <v>0</v>
      </c>
      <c r="E8" s="16" t="s">
        <v>88</v>
      </c>
    </row>
    <row r="9" spans="1:5" ht="39" thickBot="1" x14ac:dyDescent="0.3">
      <c r="A9" s="17" t="s">
        <v>13</v>
      </c>
      <c r="B9" s="18" t="s">
        <v>2</v>
      </c>
      <c r="C9" s="19" t="s">
        <v>14</v>
      </c>
      <c r="D9" s="20">
        <v>0</v>
      </c>
      <c r="E9" s="16" t="s">
        <v>89</v>
      </c>
    </row>
    <row r="10" spans="1:5" ht="15.75" thickBot="1" x14ac:dyDescent="0.3">
      <c r="A10" s="21"/>
      <c r="B10" s="21"/>
      <c r="C10" s="21"/>
      <c r="D10" s="21"/>
      <c r="E10" s="22"/>
    </row>
    <row r="11" spans="1:5" ht="15.75" thickBot="1" x14ac:dyDescent="0.3">
      <c r="A11" s="11" t="s">
        <v>15</v>
      </c>
      <c r="B11" s="4" t="s">
        <v>9</v>
      </c>
      <c r="C11" s="4" t="s">
        <v>10</v>
      </c>
      <c r="D11" s="4" t="s">
        <v>4</v>
      </c>
      <c r="E11" s="5" t="s">
        <v>5</v>
      </c>
    </row>
    <row r="12" spans="1:5" ht="26.25" thickBot="1" x14ac:dyDescent="0.3">
      <c r="A12" s="12" t="s">
        <v>16</v>
      </c>
      <c r="B12" s="23" t="s">
        <v>2</v>
      </c>
      <c r="C12" s="24" t="s">
        <v>17</v>
      </c>
      <c r="D12" s="25">
        <f>ROUND((D9*5*C6*4.4285*7)/6,2)</f>
        <v>0</v>
      </c>
      <c r="E12" s="26" t="s">
        <v>18</v>
      </c>
    </row>
    <row r="13" spans="1:5" ht="39" thickBot="1" x14ac:dyDescent="0.3">
      <c r="A13" s="27" t="s">
        <v>19</v>
      </c>
      <c r="B13" s="28" t="s">
        <v>2</v>
      </c>
      <c r="C13" s="29" t="s">
        <v>20</v>
      </c>
      <c r="D13" s="30"/>
      <c r="E13" s="31" t="s">
        <v>21</v>
      </c>
    </row>
    <row r="14" spans="1:5" ht="15.75" thickBot="1" x14ac:dyDescent="0.3">
      <c r="A14" s="11" t="s">
        <v>22</v>
      </c>
      <c r="B14" s="4" t="s">
        <v>2</v>
      </c>
      <c r="C14" s="32" t="s">
        <v>23</v>
      </c>
      <c r="D14" s="33">
        <f>SUM(D12,D13)</f>
        <v>0</v>
      </c>
      <c r="E14" s="34" t="s">
        <v>2</v>
      </c>
    </row>
    <row r="15" spans="1:5" x14ac:dyDescent="0.25">
      <c r="A15" s="172" t="s">
        <v>24</v>
      </c>
      <c r="B15" s="172"/>
      <c r="C15" s="172"/>
      <c r="D15" s="172"/>
      <c r="E15" s="35"/>
    </row>
    <row r="16" spans="1:5" ht="36" customHeight="1" x14ac:dyDescent="0.25">
      <c r="A16" s="173" t="s">
        <v>25</v>
      </c>
      <c r="B16" s="173"/>
      <c r="C16" s="173"/>
      <c r="D16" s="173"/>
      <c r="E16" s="173"/>
    </row>
    <row r="17" spans="1:5" ht="15.75" thickBot="1" x14ac:dyDescent="0.3">
      <c r="A17" s="36"/>
      <c r="B17" s="37"/>
      <c r="C17" s="38"/>
      <c r="D17" s="39"/>
      <c r="E17" s="1"/>
    </row>
    <row r="18" spans="1:5" ht="15.75" thickBot="1" x14ac:dyDescent="0.3">
      <c r="A18" s="11" t="s">
        <v>26</v>
      </c>
      <c r="B18" s="4" t="s">
        <v>27</v>
      </c>
      <c r="C18" s="4" t="s">
        <v>10</v>
      </c>
      <c r="D18" s="4" t="s">
        <v>4</v>
      </c>
      <c r="E18" s="5" t="s">
        <v>5</v>
      </c>
    </row>
    <row r="19" spans="1:5" x14ac:dyDescent="0.25">
      <c r="A19" s="40" t="s">
        <v>28</v>
      </c>
      <c r="B19" s="41"/>
      <c r="C19" s="41"/>
      <c r="D19" s="41"/>
      <c r="E19" s="42"/>
    </row>
    <row r="20" spans="1:5" ht="26.25" thickBot="1" x14ac:dyDescent="0.3">
      <c r="A20" s="43" t="s">
        <v>29</v>
      </c>
      <c r="B20" s="44">
        <v>0.02</v>
      </c>
      <c r="C20" s="45" t="s">
        <v>30</v>
      </c>
      <c r="D20" s="46">
        <f>ROUND(B20*$D$14,2)</f>
        <v>0</v>
      </c>
      <c r="E20" s="47" t="s">
        <v>31</v>
      </c>
    </row>
    <row r="21" spans="1:5" ht="25.5" x14ac:dyDescent="0.25">
      <c r="A21" s="43" t="s">
        <v>32</v>
      </c>
      <c r="B21" s="48"/>
      <c r="C21" s="45" t="s">
        <v>30</v>
      </c>
      <c r="D21" s="46">
        <f>ROUND(B21*$D$14,2)</f>
        <v>0</v>
      </c>
      <c r="E21" s="49" t="s">
        <v>33</v>
      </c>
    </row>
    <row r="22" spans="1:5" ht="26.25" thickBot="1" x14ac:dyDescent="0.3">
      <c r="A22" s="50" t="s">
        <v>34</v>
      </c>
      <c r="B22" s="51"/>
      <c r="C22" s="52" t="s">
        <v>30</v>
      </c>
      <c r="D22" s="53">
        <f>ROUND(B22*$D$14,2)</f>
        <v>0</v>
      </c>
      <c r="E22" s="54" t="s">
        <v>33</v>
      </c>
    </row>
    <row r="23" spans="1:5" ht="15.75" thickBot="1" x14ac:dyDescent="0.3">
      <c r="A23" s="11" t="s">
        <v>35</v>
      </c>
      <c r="B23" s="55">
        <f>SUM(B20:B22)</f>
        <v>0.02</v>
      </c>
      <c r="C23" s="4" t="s">
        <v>23</v>
      </c>
      <c r="D23" s="56">
        <f>SUM(D20:D22)</f>
        <v>0</v>
      </c>
      <c r="E23" s="34" t="s">
        <v>2</v>
      </c>
    </row>
    <row r="24" spans="1:5" ht="16.5" customHeight="1" thickBot="1" x14ac:dyDescent="0.3">
      <c r="A24" s="174" t="s">
        <v>36</v>
      </c>
      <c r="B24" s="174"/>
      <c r="C24" s="174"/>
      <c r="D24" s="174"/>
      <c r="E24" s="174"/>
    </row>
    <row r="25" spans="1:5" ht="15.75" thickBot="1" x14ac:dyDescent="0.3">
      <c r="A25" s="57" t="s">
        <v>37</v>
      </c>
      <c r="B25" s="58"/>
      <c r="C25" s="59"/>
      <c r="D25" s="59"/>
      <c r="E25" s="60"/>
    </row>
    <row r="26" spans="1:5" x14ac:dyDescent="0.25">
      <c r="A26" s="27" t="s">
        <v>38</v>
      </c>
      <c r="B26" s="61">
        <f>1/12</f>
        <v>8.3333333333333329E-2</v>
      </c>
      <c r="C26" s="62" t="s">
        <v>30</v>
      </c>
      <c r="D26" s="63">
        <f>ROUND(B26*$D$14,2)</f>
        <v>0</v>
      </c>
      <c r="E26" s="64" t="s">
        <v>39</v>
      </c>
    </row>
    <row r="27" spans="1:5" x14ac:dyDescent="0.25">
      <c r="A27" s="65" t="s">
        <v>85</v>
      </c>
      <c r="B27" s="66">
        <v>8.3333000000000004E-2</v>
      </c>
      <c r="C27" s="7" t="s">
        <v>30</v>
      </c>
      <c r="D27" s="67">
        <f>ROUND(B27*$D$14,2)</f>
        <v>0</v>
      </c>
      <c r="E27" s="68" t="s">
        <v>40</v>
      </c>
    </row>
    <row r="28" spans="1:5" ht="15.75" thickBot="1" x14ac:dyDescent="0.3">
      <c r="A28" s="65" t="s">
        <v>86</v>
      </c>
      <c r="B28" s="66">
        <v>2.7799999999999998E-2</v>
      </c>
      <c r="C28" s="7" t="s">
        <v>30</v>
      </c>
      <c r="D28" s="67">
        <f>ROUND(B28*$D$14,2)</f>
        <v>0</v>
      </c>
      <c r="E28" s="68" t="s">
        <v>40</v>
      </c>
    </row>
    <row r="29" spans="1:5" ht="15.75" thickBot="1" x14ac:dyDescent="0.3">
      <c r="A29" s="11" t="s">
        <v>41</v>
      </c>
      <c r="B29" s="55">
        <f>SUM(B26:B28)</f>
        <v>0.19446633333333332</v>
      </c>
      <c r="C29" s="4" t="s">
        <v>23</v>
      </c>
      <c r="D29" s="56">
        <f>SUM(D26:D28)</f>
        <v>0</v>
      </c>
      <c r="E29" s="34" t="s">
        <v>2</v>
      </c>
    </row>
    <row r="30" spans="1:5" ht="15.75" thickBot="1" x14ac:dyDescent="0.3">
      <c r="A30" s="36"/>
      <c r="B30" s="39"/>
      <c r="C30" s="39"/>
      <c r="D30" s="69"/>
      <c r="E30" s="70"/>
    </row>
    <row r="31" spans="1:5" ht="15.75" thickBot="1" x14ac:dyDescent="0.3">
      <c r="A31" s="57" t="s">
        <v>42</v>
      </c>
      <c r="B31" s="58"/>
      <c r="C31" s="59"/>
      <c r="D31" s="59"/>
      <c r="E31" s="60"/>
    </row>
    <row r="32" spans="1:5" ht="15.75" thickBot="1" x14ac:dyDescent="0.3">
      <c r="A32" s="6" t="s">
        <v>87</v>
      </c>
      <c r="B32" s="71">
        <v>0.02</v>
      </c>
      <c r="C32" s="72" t="s">
        <v>43</v>
      </c>
      <c r="D32" s="73">
        <f>ROUND(D29*B32,2)</f>
        <v>0</v>
      </c>
      <c r="E32" s="70"/>
    </row>
    <row r="33" spans="1:5" ht="15.75" thickBot="1" x14ac:dyDescent="0.3">
      <c r="A33" s="11" t="s">
        <v>44</v>
      </c>
      <c r="B33" s="55">
        <f>B32</f>
        <v>0.02</v>
      </c>
      <c r="C33" s="4" t="s">
        <v>23</v>
      </c>
      <c r="D33" s="56">
        <f>D32</f>
        <v>0</v>
      </c>
      <c r="E33" s="34" t="s">
        <v>2</v>
      </c>
    </row>
    <row r="34" spans="1:5" ht="15.75" thickBot="1" x14ac:dyDescent="0.3">
      <c r="A34" s="36"/>
      <c r="B34" s="39"/>
      <c r="C34" s="39"/>
      <c r="D34" s="69"/>
      <c r="E34" s="74"/>
    </row>
    <row r="35" spans="1:5" ht="15.75" thickBot="1" x14ac:dyDescent="0.3">
      <c r="A35" s="11" t="s">
        <v>45</v>
      </c>
      <c r="B35" s="55">
        <f>+B23+B29+B33</f>
        <v>0.2344663333333333</v>
      </c>
      <c r="C35" s="4" t="s">
        <v>46</v>
      </c>
      <c r="D35" s="56">
        <f>SUM(D23,D29,D33)</f>
        <v>0</v>
      </c>
      <c r="E35" s="34" t="s">
        <v>2</v>
      </c>
    </row>
    <row r="36" spans="1:5" ht="15.75" thickBot="1" x14ac:dyDescent="0.3">
      <c r="A36" s="39"/>
      <c r="B36" s="39"/>
      <c r="C36" s="39"/>
      <c r="D36" s="69"/>
      <c r="E36" s="35"/>
    </row>
    <row r="37" spans="1:5" ht="15.75" thickBot="1" x14ac:dyDescent="0.3">
      <c r="A37" s="11" t="s">
        <v>47</v>
      </c>
      <c r="B37" s="4" t="s">
        <v>4</v>
      </c>
      <c r="C37" s="4" t="s">
        <v>10</v>
      </c>
      <c r="D37" s="4" t="s">
        <v>4</v>
      </c>
      <c r="E37" s="5" t="s">
        <v>5</v>
      </c>
    </row>
    <row r="38" spans="1:5" x14ac:dyDescent="0.25">
      <c r="A38" s="12" t="s">
        <v>48</v>
      </c>
      <c r="B38" s="75">
        <v>0</v>
      </c>
      <c r="C38" s="62" t="s">
        <v>49</v>
      </c>
      <c r="D38" s="76">
        <f>B38</f>
        <v>0</v>
      </c>
      <c r="E38" s="64" t="s">
        <v>90</v>
      </c>
    </row>
    <row r="39" spans="1:5" x14ac:dyDescent="0.25">
      <c r="A39" s="43" t="s">
        <v>50</v>
      </c>
      <c r="B39" s="77"/>
      <c r="C39" s="45" t="s">
        <v>91</v>
      </c>
      <c r="D39" s="78">
        <f>B39</f>
        <v>0</v>
      </c>
      <c r="E39" s="79" t="s">
        <v>51</v>
      </c>
    </row>
    <row r="40" spans="1:5" x14ac:dyDescent="0.25">
      <c r="A40" s="43" t="s">
        <v>52</v>
      </c>
      <c r="B40" s="77">
        <f>IF(B39&gt;=ROUND(0.06*D14,2),ROUND(-0.06*D14,2),-B39)</f>
        <v>0</v>
      </c>
      <c r="C40" s="45" t="s">
        <v>53</v>
      </c>
      <c r="D40" s="80">
        <f>B40</f>
        <v>0</v>
      </c>
      <c r="E40" s="64" t="s">
        <v>54</v>
      </c>
    </row>
    <row r="41" spans="1:5" ht="26.25" thickBot="1" x14ac:dyDescent="0.3">
      <c r="A41" s="65" t="s">
        <v>55</v>
      </c>
      <c r="B41" s="81"/>
      <c r="C41" s="82" t="s">
        <v>2</v>
      </c>
      <c r="D41" s="83">
        <f>B41</f>
        <v>0</v>
      </c>
      <c r="E41" s="84" t="s">
        <v>33</v>
      </c>
    </row>
    <row r="42" spans="1:5" ht="15.75" thickBot="1" x14ac:dyDescent="0.3">
      <c r="A42" s="11" t="s">
        <v>56</v>
      </c>
      <c r="B42" s="85" t="s">
        <v>2</v>
      </c>
      <c r="C42" s="4" t="s">
        <v>23</v>
      </c>
      <c r="D42" s="32">
        <f>SUM(D38:D41)</f>
        <v>0</v>
      </c>
      <c r="E42" s="34" t="s">
        <v>2</v>
      </c>
    </row>
    <row r="43" spans="1:5" x14ac:dyDescent="0.25">
      <c r="A43" s="39" t="s">
        <v>57</v>
      </c>
      <c r="B43" s="39"/>
      <c r="C43" s="39"/>
      <c r="D43" s="39"/>
      <c r="E43" s="39"/>
    </row>
    <row r="44" spans="1:5" ht="15" customHeight="1" x14ac:dyDescent="0.25">
      <c r="A44" s="175" t="s">
        <v>58</v>
      </c>
      <c r="B44" s="175"/>
      <c r="C44" s="175"/>
      <c r="D44" s="175"/>
      <c r="E44" s="175"/>
    </row>
    <row r="45" spans="1:5" ht="15.75" thickBot="1" x14ac:dyDescent="0.3">
      <c r="A45" s="86"/>
      <c r="B45" s="87"/>
      <c r="C45" s="87"/>
      <c r="D45" s="87"/>
      <c r="E45" s="87"/>
    </row>
    <row r="46" spans="1:5" ht="26.25" thickBot="1" x14ac:dyDescent="0.3">
      <c r="A46" s="88" t="s">
        <v>59</v>
      </c>
      <c r="B46" s="85" t="s">
        <v>2</v>
      </c>
      <c r="C46" s="85" t="s">
        <v>60</v>
      </c>
      <c r="D46" s="89">
        <f>SUM(D14,D35,D42)</f>
        <v>0</v>
      </c>
      <c r="E46" s="34" t="s">
        <v>2</v>
      </c>
    </row>
    <row r="47" spans="1:5" ht="15.75" thickBot="1" x14ac:dyDescent="0.3">
      <c r="A47" s="39"/>
      <c r="B47" s="39"/>
      <c r="C47" s="39"/>
      <c r="D47" s="39"/>
      <c r="E47" s="39"/>
    </row>
    <row r="48" spans="1:5" ht="15.75" thickBot="1" x14ac:dyDescent="0.3">
      <c r="A48" s="90" t="s">
        <v>61</v>
      </c>
      <c r="B48" s="91" t="s">
        <v>62</v>
      </c>
      <c r="C48" s="91" t="s">
        <v>10</v>
      </c>
      <c r="D48" s="92" t="s">
        <v>4</v>
      </c>
      <c r="E48" s="5" t="s">
        <v>5</v>
      </c>
    </row>
    <row r="49" spans="1:5" ht="26.25" thickBot="1" x14ac:dyDescent="0.3">
      <c r="A49" s="93" t="s">
        <v>63</v>
      </c>
      <c r="B49" s="94">
        <v>0</v>
      </c>
      <c r="C49" s="95" t="s">
        <v>64</v>
      </c>
      <c r="D49" s="96">
        <f>ROUND(B49*D46,2)</f>
        <v>0</v>
      </c>
      <c r="E49" s="97" t="s">
        <v>33</v>
      </c>
    </row>
    <row r="50" spans="1:5" ht="15.75" thickBot="1" x14ac:dyDescent="0.3">
      <c r="A50" s="98" t="s">
        <v>65</v>
      </c>
      <c r="B50" s="99">
        <f>B49</f>
        <v>0</v>
      </c>
      <c r="C50" s="100" t="s">
        <v>23</v>
      </c>
      <c r="D50" s="101">
        <f>D49</f>
        <v>0</v>
      </c>
      <c r="E50" s="34" t="s">
        <v>2</v>
      </c>
    </row>
    <row r="51" spans="1:5" ht="15.75" thickBot="1" x14ac:dyDescent="0.3">
      <c r="A51" s="164" t="s">
        <v>66</v>
      </c>
      <c r="B51" s="165"/>
      <c r="C51" s="165"/>
      <c r="D51" s="165"/>
      <c r="E51" s="102"/>
    </row>
    <row r="52" spans="1:5" ht="15.75" thickBot="1" x14ac:dyDescent="0.3">
      <c r="A52" s="103"/>
      <c r="B52" s="39"/>
      <c r="C52" s="39"/>
      <c r="D52" s="39"/>
      <c r="E52" s="39"/>
    </row>
    <row r="53" spans="1:5" ht="15.75" thickBot="1" x14ac:dyDescent="0.3">
      <c r="A53" s="11" t="s">
        <v>67</v>
      </c>
      <c r="B53" s="34" t="s">
        <v>68</v>
      </c>
      <c r="C53" s="1"/>
      <c r="D53" s="1"/>
      <c r="E53" s="1"/>
    </row>
    <row r="54" spans="1:5" ht="15.75" thickBot="1" x14ac:dyDescent="0.3">
      <c r="A54" s="104" t="s">
        <v>69</v>
      </c>
      <c r="B54" s="105"/>
      <c r="C54" s="1"/>
      <c r="D54" s="1"/>
      <c r="E54" s="1"/>
    </row>
    <row r="55" spans="1:5" ht="15.75" thickBot="1" x14ac:dyDescent="0.3">
      <c r="A55" s="1"/>
      <c r="B55" s="1"/>
      <c r="C55" s="1"/>
      <c r="D55" s="1"/>
      <c r="E55" s="1"/>
    </row>
    <row r="56" spans="1:5" ht="15.75" thickBot="1" x14ac:dyDescent="0.3">
      <c r="A56" s="106" t="s">
        <v>70</v>
      </c>
      <c r="B56" s="107"/>
      <c r="C56" s="91" t="s">
        <v>10</v>
      </c>
      <c r="D56" s="108" t="s">
        <v>4</v>
      </c>
      <c r="E56" s="1"/>
    </row>
    <row r="57" spans="1:5" ht="15.75" thickBot="1" x14ac:dyDescent="0.3">
      <c r="A57" s="109" t="s">
        <v>71</v>
      </c>
      <c r="B57" s="110"/>
      <c r="C57" s="111" t="s">
        <v>72</v>
      </c>
      <c r="D57" s="112">
        <f>ROUND(SUM(D46,D50),2)</f>
        <v>0</v>
      </c>
      <c r="E57" s="1"/>
    </row>
  </sheetData>
  <mergeCells count="7">
    <mergeCell ref="A51:D51"/>
    <mergeCell ref="A1:E1"/>
    <mergeCell ref="A3:E3"/>
    <mergeCell ref="A15:D15"/>
    <mergeCell ref="A16:E16"/>
    <mergeCell ref="A24:E24"/>
    <mergeCell ref="A44:E44"/>
  </mergeCells>
  <pageMargins left="0.31496062992125984" right="0.31496062992125984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workbookViewId="0">
      <selection activeCell="C3" sqref="C3"/>
    </sheetView>
  </sheetViews>
  <sheetFormatPr defaultRowHeight="15" x14ac:dyDescent="0.25"/>
  <cols>
    <col min="1" max="1" width="45.140625" bestFit="1" customWidth="1"/>
    <col min="2" max="2" width="14.140625" bestFit="1" customWidth="1"/>
    <col min="3" max="3" width="69.140625" customWidth="1"/>
  </cols>
  <sheetData>
    <row r="1" spans="1:4" ht="15.75" thickBot="1" x14ac:dyDescent="0.3">
      <c r="A1" s="184" t="s">
        <v>93</v>
      </c>
      <c r="B1" s="185"/>
      <c r="C1" s="186"/>
      <c r="D1" s="113"/>
    </row>
    <row r="2" spans="1:4" ht="16.5" thickTop="1" thickBot="1" x14ac:dyDescent="0.3">
      <c r="A2" s="176" t="s">
        <v>73</v>
      </c>
      <c r="B2" s="177"/>
      <c r="C2" s="114"/>
    </row>
    <row r="3" spans="1:4" ht="15.75" thickTop="1" x14ac:dyDescent="0.25">
      <c r="A3" s="178"/>
      <c r="B3" s="179"/>
      <c r="C3" s="113"/>
    </row>
    <row r="4" spans="1:4" x14ac:dyDescent="0.25">
      <c r="A4" s="180"/>
      <c r="B4" s="181"/>
      <c r="C4" s="113"/>
    </row>
    <row r="5" spans="1:4" ht="15.75" thickBot="1" x14ac:dyDescent="0.3">
      <c r="A5" s="182"/>
      <c r="B5" s="183"/>
      <c r="C5" s="115"/>
    </row>
    <row r="6" spans="1:4" ht="16.5" thickTop="1" thickBot="1" x14ac:dyDescent="0.3">
      <c r="A6" s="116" t="s">
        <v>32</v>
      </c>
      <c r="B6" s="117" t="s">
        <v>74</v>
      </c>
      <c r="C6" s="118" t="s">
        <v>75</v>
      </c>
      <c r="D6" s="113"/>
    </row>
    <row r="7" spans="1:4" ht="16.5" thickTop="1" thickBot="1" x14ac:dyDescent="0.3">
      <c r="A7" s="119" t="s">
        <v>32</v>
      </c>
      <c r="B7" s="120">
        <v>0.2</v>
      </c>
      <c r="C7" s="121"/>
      <c r="D7" s="113"/>
    </row>
    <row r="8" spans="1:4" ht="16.5" thickTop="1" thickBot="1" x14ac:dyDescent="0.3">
      <c r="A8" s="122"/>
      <c r="B8" s="123"/>
      <c r="C8" s="124"/>
      <c r="D8" s="113"/>
    </row>
    <row r="9" spans="1:4" ht="16.5" thickTop="1" thickBot="1" x14ac:dyDescent="0.3">
      <c r="A9" s="125" t="s">
        <v>76</v>
      </c>
      <c r="B9" s="126" t="s">
        <v>74</v>
      </c>
      <c r="C9" s="118" t="s">
        <v>75</v>
      </c>
      <c r="D9" s="113"/>
    </row>
    <row r="10" spans="1:4" ht="16.5" thickTop="1" thickBot="1" x14ac:dyDescent="0.3">
      <c r="A10" s="127"/>
      <c r="B10" s="123"/>
      <c r="C10" s="128"/>
      <c r="D10" s="113"/>
    </row>
    <row r="11" spans="1:4" ht="16.5" thickTop="1" thickBot="1" x14ac:dyDescent="0.3">
      <c r="A11" s="127"/>
      <c r="B11" s="123"/>
      <c r="C11" s="128"/>
      <c r="D11" s="113"/>
    </row>
    <row r="12" spans="1:4" ht="16.5" thickTop="1" thickBot="1" x14ac:dyDescent="0.3">
      <c r="A12" s="127"/>
      <c r="B12" s="129"/>
      <c r="C12" s="128"/>
      <c r="D12" s="113"/>
    </row>
    <row r="13" spans="1:4" ht="16.5" thickTop="1" thickBot="1" x14ac:dyDescent="0.3">
      <c r="A13" s="127"/>
      <c r="B13" s="129"/>
      <c r="C13" s="128"/>
      <c r="D13" s="113"/>
    </row>
    <row r="14" spans="1:4" ht="16.5" thickTop="1" thickBot="1" x14ac:dyDescent="0.3">
      <c r="A14" s="127"/>
      <c r="B14" s="129"/>
      <c r="C14" s="128"/>
      <c r="D14" s="113"/>
    </row>
    <row r="15" spans="1:4" ht="16.5" thickTop="1" thickBot="1" x14ac:dyDescent="0.3">
      <c r="A15" s="127"/>
      <c r="B15" s="129"/>
      <c r="C15" s="128"/>
      <c r="D15" s="113"/>
    </row>
    <row r="16" spans="1:4" ht="16.5" thickTop="1" thickBot="1" x14ac:dyDescent="0.3">
      <c r="A16" s="127"/>
      <c r="B16" s="129"/>
      <c r="C16" s="128"/>
      <c r="D16" s="113"/>
    </row>
    <row r="17" spans="1:4" ht="16.5" thickTop="1" thickBot="1" x14ac:dyDescent="0.3">
      <c r="A17" s="127"/>
      <c r="B17" s="129"/>
      <c r="C17" s="128"/>
      <c r="D17" s="113"/>
    </row>
    <row r="18" spans="1:4" ht="16.5" thickTop="1" thickBot="1" x14ac:dyDescent="0.3">
      <c r="A18" s="127"/>
      <c r="B18" s="129"/>
      <c r="C18" s="128"/>
      <c r="D18" s="113"/>
    </row>
    <row r="19" spans="1:4" ht="16.5" thickTop="1" thickBot="1" x14ac:dyDescent="0.3">
      <c r="A19" s="127"/>
      <c r="B19" s="129"/>
      <c r="C19" s="128"/>
      <c r="D19" s="113"/>
    </row>
    <row r="20" spans="1:4" ht="16.5" thickTop="1" thickBot="1" x14ac:dyDescent="0.3">
      <c r="A20" s="127"/>
      <c r="B20" s="129"/>
      <c r="C20" s="128"/>
      <c r="D20" s="113"/>
    </row>
    <row r="21" spans="1:4" ht="16.5" thickTop="1" thickBot="1" x14ac:dyDescent="0.3">
      <c r="A21" s="130"/>
      <c r="B21" s="131"/>
      <c r="C21" s="132"/>
      <c r="D21" s="113"/>
    </row>
    <row r="22" spans="1:4" ht="16.5" thickTop="1" thickBot="1" x14ac:dyDescent="0.3">
      <c r="A22" s="133" t="s">
        <v>77</v>
      </c>
      <c r="B22" s="134">
        <f>SUM(B10:B21)</f>
        <v>0</v>
      </c>
      <c r="C22" s="114"/>
    </row>
    <row r="23" spans="1:4" ht="16.5" thickTop="1" thickBot="1" x14ac:dyDescent="0.3">
      <c r="A23" s="135"/>
      <c r="B23" s="136"/>
      <c r="C23" s="137"/>
    </row>
    <row r="24" spans="1:4" ht="16.5" thickTop="1" thickBot="1" x14ac:dyDescent="0.3">
      <c r="A24" s="138" t="s">
        <v>78</v>
      </c>
      <c r="B24" s="138" t="s">
        <v>79</v>
      </c>
      <c r="C24" s="139" t="s">
        <v>75</v>
      </c>
      <c r="D24" s="113"/>
    </row>
    <row r="25" spans="1:4" ht="16.5" thickTop="1" thickBot="1" x14ac:dyDescent="0.3">
      <c r="A25" s="140"/>
      <c r="B25" s="141"/>
      <c r="C25" s="128"/>
      <c r="D25" s="113"/>
    </row>
    <row r="26" spans="1:4" ht="16.5" thickTop="1" thickBot="1" x14ac:dyDescent="0.3">
      <c r="A26" s="140"/>
      <c r="B26" s="141"/>
      <c r="C26" s="128"/>
      <c r="D26" s="113"/>
    </row>
    <row r="27" spans="1:4" ht="16.5" thickTop="1" thickBot="1" x14ac:dyDescent="0.3">
      <c r="A27" s="140"/>
      <c r="B27" s="141"/>
      <c r="C27" s="128"/>
      <c r="D27" s="113"/>
    </row>
    <row r="28" spans="1:4" ht="16.5" thickTop="1" thickBot="1" x14ac:dyDescent="0.3">
      <c r="A28" s="140"/>
      <c r="B28" s="141"/>
      <c r="C28" s="128"/>
      <c r="D28" s="113"/>
    </row>
    <row r="29" spans="1:4" ht="16.5" thickTop="1" thickBot="1" x14ac:dyDescent="0.3">
      <c r="A29" s="142"/>
      <c r="B29" s="127"/>
      <c r="C29" s="128"/>
      <c r="D29" s="113"/>
    </row>
    <row r="30" spans="1:4" ht="16.5" thickTop="1" thickBot="1" x14ac:dyDescent="0.3">
      <c r="A30" s="143"/>
      <c r="B30" s="144"/>
      <c r="C30" s="121"/>
      <c r="D30" s="113"/>
    </row>
    <row r="31" spans="1:4" ht="16.5" thickTop="1" thickBot="1" x14ac:dyDescent="0.3">
      <c r="A31" s="145" t="s">
        <v>80</v>
      </c>
      <c r="B31" s="146">
        <f>SUM(B25:B30)</f>
        <v>0</v>
      </c>
      <c r="C31" s="114"/>
    </row>
    <row r="32" spans="1:4" ht="16.5" thickTop="1" thickBot="1" x14ac:dyDescent="0.3">
      <c r="A32" s="147"/>
      <c r="B32" s="148"/>
      <c r="C32" s="113"/>
    </row>
    <row r="33" spans="1:3" ht="16.5" thickTop="1" thickBot="1" x14ac:dyDescent="0.3">
      <c r="A33" s="149" t="s">
        <v>81</v>
      </c>
      <c r="B33" s="150" t="s">
        <v>74</v>
      </c>
      <c r="C33" s="113"/>
    </row>
    <row r="34" spans="1:3" ht="16.5" thickTop="1" thickBot="1" x14ac:dyDescent="0.3">
      <c r="A34" s="140"/>
      <c r="B34" s="151"/>
      <c r="C34" s="113"/>
    </row>
    <row r="35" spans="1:3" ht="16.5" thickTop="1" thickBot="1" x14ac:dyDescent="0.3">
      <c r="A35" s="140"/>
      <c r="B35" s="151"/>
      <c r="C35" s="113"/>
    </row>
    <row r="36" spans="1:3" ht="16.5" thickTop="1" thickBot="1" x14ac:dyDescent="0.3">
      <c r="A36" s="143"/>
      <c r="B36" s="152"/>
      <c r="C36" s="113"/>
    </row>
    <row r="37" spans="1:3" ht="16.5" thickTop="1" thickBot="1" x14ac:dyDescent="0.3">
      <c r="A37" s="145" t="s">
        <v>82</v>
      </c>
      <c r="B37" s="153">
        <f>SUM(B34:B36)</f>
        <v>0</v>
      </c>
    </row>
    <row r="38" spans="1:3" ht="16.5" thickTop="1" thickBot="1" x14ac:dyDescent="0.3">
      <c r="A38" s="154"/>
      <c r="B38" s="155"/>
    </row>
    <row r="39" spans="1:3" ht="16.5" thickTop="1" thickBot="1" x14ac:dyDescent="0.3">
      <c r="A39" s="149" t="s">
        <v>83</v>
      </c>
      <c r="B39" s="150" t="s">
        <v>79</v>
      </c>
      <c r="C39" s="113"/>
    </row>
    <row r="40" spans="1:3" ht="16.5" thickTop="1" thickBot="1" x14ac:dyDescent="0.3">
      <c r="A40" s="156"/>
      <c r="B40" s="157"/>
      <c r="C40" s="113"/>
    </row>
    <row r="41" spans="1:3" ht="16.5" thickTop="1" thickBot="1" x14ac:dyDescent="0.3">
      <c r="A41" s="156"/>
      <c r="B41" s="158"/>
    </row>
    <row r="42" spans="1:3" ht="16.5" thickTop="1" thickBot="1" x14ac:dyDescent="0.3">
      <c r="A42" s="159"/>
      <c r="B42" s="160"/>
      <c r="C42" s="113"/>
    </row>
    <row r="43" spans="1:3" ht="16.5" thickTop="1" thickBot="1" x14ac:dyDescent="0.3">
      <c r="A43" s="161" t="s">
        <v>84</v>
      </c>
      <c r="B43" s="162">
        <f>SUM(B40:B42)</f>
        <v>0</v>
      </c>
      <c r="C43" s="113"/>
    </row>
    <row r="44" spans="1:3" ht="15.75" thickTop="1" x14ac:dyDescent="0.25">
      <c r="A44" s="163"/>
      <c r="B44" s="163"/>
    </row>
  </sheetData>
  <mergeCells count="3">
    <mergeCell ref="A1:C1"/>
    <mergeCell ref="A2:B2"/>
    <mergeCell ref="A3:B5"/>
  </mergeCells>
  <pageMargins left="0.51181102362204722" right="0.51181102362204722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Planilha_Custos</vt:lpstr>
      <vt:lpstr>Detalhamento</vt:lpstr>
      <vt:lpstr>Planilha_Custos!Area_de_impressao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rh003</dc:creator>
  <cp:lastModifiedBy>licitacao002</cp:lastModifiedBy>
  <cp:lastPrinted>2026-01-22T12:29:01Z</cp:lastPrinted>
  <dcterms:created xsi:type="dcterms:W3CDTF">2026-01-08T13:09:35Z</dcterms:created>
  <dcterms:modified xsi:type="dcterms:W3CDTF">2026-01-22T13:52:58Z</dcterms:modified>
</cp:coreProperties>
</file>